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Financial_Rates" sheetId="1" r:id="rId1"/>
    <sheet name="Anterior" sheetId="2" r:id="rId2"/>
    <sheet name="Ratios Description" sheetId="3" r:id="rId3"/>
  </sheets>
  <definedNames>
    <definedName name="eotuotto" localSheetId="2">'Ratios Description'!$A$65</definedName>
    <definedName name="eps" localSheetId="2">'Ratios Description'!$A$38</definedName>
    <definedName name="korkokate" localSheetId="2">'Ratios Description'!$A$17</definedName>
    <definedName name="oosake" localSheetId="2">'Ratios Description'!$A$52</definedName>
    <definedName name="otulos" localSheetId="2">'Ratios Description'!$A$57</definedName>
    <definedName name="ovaste" localSheetId="2">'Ratios Description'!$A$24</definedName>
    <definedName name="paaoma" localSheetId="2">'Ratios Description'!$A$45</definedName>
    <definedName name="pe" localSheetId="2">'Ratios Description'!$A$72</definedName>
    <definedName name="roe" localSheetId="2">'Ratios Description'!$A$11</definedName>
    <definedName name="roi" localSheetId="2">'Ratios Description'!$A$4</definedName>
    <definedName name="vaste" localSheetId="2">'Ratios Description'!$A$32</definedName>
  </definedNames>
  <calcPr fullCalcOnLoad="1"/>
</workbook>
</file>

<file path=xl/comments1.xml><?xml version="1.0" encoding="utf-8"?>
<comments xmlns="http://schemas.openxmlformats.org/spreadsheetml/2006/main">
  <authors>
    <author>Pedro Amador</author>
  </authors>
  <commentList>
    <comment ref="A34" authorId="0">
      <text>
        <r>
          <rPr>
            <b/>
            <sz val="8"/>
            <rFont val="Tahoma"/>
            <family val="0"/>
          </rPr>
          <t>Corto y largo de bancos</t>
        </r>
      </text>
    </comment>
    <comment ref="A35" authorId="0">
      <text>
        <r>
          <rPr>
            <b/>
            <sz val="8"/>
            <rFont val="Tahoma"/>
            <family val="0"/>
          </rPr>
          <t>Deuda sin coste explícito</t>
        </r>
      </text>
    </comment>
  </commentList>
</comments>
</file>

<file path=xl/sharedStrings.xml><?xml version="1.0" encoding="utf-8"?>
<sst xmlns="http://schemas.openxmlformats.org/spreadsheetml/2006/main" count="151" uniqueCount="98">
  <si>
    <t>EUR mill.</t>
  </si>
  <si>
    <t>Net sales</t>
  </si>
  <si>
    <t xml:space="preserve">  of which outside Finland</t>
  </si>
  <si>
    <t>%</t>
  </si>
  <si>
    <t>Exports from Finland</t>
  </si>
  <si>
    <t>Personnel  on  average</t>
  </si>
  <si>
    <t xml:space="preserve">  of which in Finland</t>
  </si>
  <si>
    <t>Orderbook, Evac</t>
  </si>
  <si>
    <t>From the income statement</t>
  </si>
  <si>
    <t>Depreciation and writedowns</t>
  </si>
  <si>
    <t>Share of profits/losses in associated companies</t>
  </si>
  <si>
    <t>Operating profit</t>
  </si>
  <si>
    <t xml:space="preserve">  as a percentage of net sales</t>
  </si>
  <si>
    <t>Net financial items</t>
  </si>
  <si>
    <t>Profit before extraordinary items</t>
  </si>
  <si>
    <t>Profit before taxes</t>
  </si>
  <si>
    <t>Profit for the financial year</t>
  </si>
  <si>
    <t>From the balance sheet</t>
  </si>
  <si>
    <t>Fixed assets</t>
  </si>
  <si>
    <t>Current assets</t>
  </si>
  <si>
    <t xml:space="preserve">   Inventories</t>
  </si>
  <si>
    <t xml:space="preserve">   Receivables</t>
  </si>
  <si>
    <t xml:space="preserve">   Cash and bank balances</t>
  </si>
  <si>
    <t>Shareholders' equity</t>
  </si>
  <si>
    <t>Minority interests</t>
  </si>
  <si>
    <t>Provisions</t>
  </si>
  <si>
    <t>Interest-bearing liabilities</t>
  </si>
  <si>
    <t>Non interest-bearing liabilities</t>
  </si>
  <si>
    <t>Balance sheet total</t>
  </si>
  <si>
    <t>Financial ratios</t>
  </si>
  <si>
    <t>Cash flow from operating activities</t>
  </si>
  <si>
    <t>Gross capital expenditure</t>
  </si>
  <si>
    <t>Research and development expenses</t>
  </si>
  <si>
    <t>Return on investment (ROI)</t>
  </si>
  <si>
    <t>Return on equity (ROE)</t>
  </si>
  <si>
    <t>Interest coverage</t>
  </si>
  <si>
    <t>Solvency ratio</t>
  </si>
  <si>
    <t>Gearing</t>
  </si>
  <si>
    <t>Earnings per share (EPS)</t>
  </si>
  <si>
    <t>Equity per share</t>
  </si>
  <si>
    <t>Dividend per share (1</t>
  </si>
  <si>
    <t>-</t>
  </si>
  <si>
    <t>Payout ratio (1</t>
  </si>
  <si>
    <t>Effective dividend yield (1</t>
  </si>
  <si>
    <t>Price / earnings (1</t>
  </si>
  <si>
    <t>Income statement</t>
  </si>
  <si>
    <t>Helsinki Group</t>
  </si>
  <si>
    <t>Sanitec Group</t>
  </si>
  <si>
    <t>  </t>
  </si>
  <si>
    <t>Profit/loss before extraordinary items</t>
  </si>
  <si>
    <t>Profit/loss before taxes</t>
  </si>
  <si>
    <t>Profit/loss for the financial year</t>
  </si>
  <si>
    <t>Operational EBIT</t>
  </si>
  <si>
    <t>EBITDA</t>
  </si>
  <si>
    <t>Calculation of Financial Rations</t>
  </si>
  <si>
    <t xml:space="preserve">Return on investment (ROI) </t>
  </si>
  <si>
    <t>Profit before extraordinary items + interest and other financial expenses</t>
  </si>
  <si>
    <t>Balance sheet total - non-interest-bearing liabilities - provisions,</t>
  </si>
  <si>
    <t>average over the year</t>
  </si>
  <si>
    <t>x 100</t>
  </si>
  <si>
    <t xml:space="preserve">Return on equity (ROE) </t>
  </si>
  <si>
    <t>Profit before extraordinary items - taxes for the financial year</t>
  </si>
  <si>
    <t>Shareholders' equity + minority interests, average over the year</t>
  </si>
  <si>
    <t xml:space="preserve">Interest coverage </t>
  </si>
  <si>
    <t>Profit before extraordinary items + depreciation + interest and other</t>
  </si>
  <si>
    <t>financial expenses</t>
  </si>
  <si>
    <t xml:space="preserve">Interest and other financial expenses </t>
  </si>
  <si>
    <t>Shareholders' equity + minority interests</t>
  </si>
  <si>
    <t xml:space="preserve">Balance sheet total - advances received </t>
  </si>
  <si>
    <t>Interest bearing liabilities - cash and bank balances</t>
  </si>
  <si>
    <t xml:space="preserve">Shareholders' equity + minority interests </t>
  </si>
  <si>
    <t xml:space="preserve">Earnings per share (EPS) </t>
  </si>
  <si>
    <t>Profit before extraordinary items - direct taxes - minority interes</t>
  </si>
  <si>
    <t xml:space="preserve">Adjusted number of shares over the financial year </t>
  </si>
  <si>
    <t>Adjusted number of shares at the end of the financial year</t>
  </si>
  <si>
    <t>Dividend per share</t>
  </si>
  <si>
    <t>Dividends paid for the financial year</t>
  </si>
  <si>
    <t xml:space="preserve">Adjusted number of shares at the end of the financial year </t>
  </si>
  <si>
    <t xml:space="preserve">Payout ratio </t>
  </si>
  <si>
    <t>- minority interests</t>
  </si>
  <si>
    <t xml:space="preserve">Effective dividend yield </t>
  </si>
  <si>
    <t xml:space="preserve">Adjusted share price at the end of the financial year </t>
  </si>
  <si>
    <t xml:space="preserve">Price / earnings </t>
  </si>
  <si>
    <t>Adjusted share price at the end of the financial year</t>
  </si>
  <si>
    <t>American
Standard</t>
  </si>
  <si>
    <t>Roca</t>
  </si>
  <si>
    <t>Liabilities</t>
  </si>
  <si>
    <t>Assets</t>
  </si>
  <si>
    <t>Return on assets (ROA)</t>
  </si>
  <si>
    <t xml:space="preserve">   Participating in groups</t>
  </si>
  <si>
    <t>Debt Ratio</t>
  </si>
  <si>
    <t xml:space="preserve">   Plumbing products</t>
  </si>
  <si>
    <t xml:space="preserve">   Vehicle Control Systems</t>
  </si>
  <si>
    <t xml:space="preserve">   Goodwill</t>
  </si>
  <si>
    <t>Return on investement (ROI)</t>
  </si>
  <si>
    <t>EUR mill, (1€ = 1$)</t>
  </si>
  <si>
    <t xml:space="preserve">      Air Conditioning Systems and Services</t>
  </si>
  <si>
    <t>R&amp;D expenses</t>
  </si>
</sst>
</file>

<file path=xl/styles.xml><?xml version="1.0" encoding="utf-8"?>
<styleSheet xmlns="http://schemas.openxmlformats.org/spreadsheetml/2006/main">
  <numFmts count="2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</numFmts>
  <fonts count="18">
    <font>
      <sz val="10"/>
      <name val="Arial"/>
      <family val="0"/>
    </font>
    <font>
      <sz val="12"/>
      <color indexed="54"/>
      <name val="Verdana"/>
      <family val="2"/>
    </font>
    <font>
      <b/>
      <sz val="8"/>
      <color indexed="54"/>
      <name val="Verdana"/>
      <family val="2"/>
    </font>
    <font>
      <sz val="9"/>
      <color indexed="8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color indexed="9"/>
      <name val="Verdana"/>
      <family val="2"/>
    </font>
    <font>
      <sz val="10"/>
      <color indexed="9"/>
      <name val="Arial"/>
      <family val="0"/>
    </font>
    <font>
      <b/>
      <sz val="9"/>
      <color indexed="9"/>
      <name val="Verdana"/>
      <family val="2"/>
    </font>
    <font>
      <b/>
      <sz val="10"/>
      <color indexed="9"/>
      <name val="Arial"/>
      <family val="0"/>
    </font>
    <font>
      <b/>
      <sz val="8"/>
      <name val="Tahoma"/>
      <family val="0"/>
    </font>
    <font>
      <b/>
      <sz val="8"/>
      <color indexed="9"/>
      <name val="Verdana"/>
      <family val="2"/>
    </font>
    <font>
      <i/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color indexed="8"/>
      <name val="Verdan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20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0" xfId="0" applyFont="1" applyFill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2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0" fontId="8" fillId="3" borderId="0" xfId="0" applyFont="1" applyFill="1" applyAlignment="1">
      <alignment horizontal="right" wrapText="1"/>
    </xf>
    <xf numFmtId="0" fontId="9" fillId="3" borderId="0" xfId="0" applyFont="1" applyFill="1" applyAlignment="1">
      <alignment/>
    </xf>
    <xf numFmtId="0" fontId="11" fillId="4" borderId="0" xfId="0" applyFont="1" applyFill="1" applyAlignment="1">
      <alignment wrapText="1"/>
    </xf>
    <xf numFmtId="0" fontId="6" fillId="4" borderId="0" xfId="0" applyFont="1" applyFill="1" applyAlignment="1">
      <alignment horizontal="center" wrapText="1"/>
    </xf>
    <xf numFmtId="0" fontId="6" fillId="4" borderId="0" xfId="0" applyFont="1" applyFill="1" applyAlignment="1">
      <alignment horizontal="right" wrapText="1"/>
    </xf>
    <xf numFmtId="0" fontId="7" fillId="4" borderId="0" xfId="0" applyFont="1" applyFill="1" applyAlignment="1">
      <alignment/>
    </xf>
    <xf numFmtId="0" fontId="12" fillId="5" borderId="0" xfId="0" applyFont="1" applyFill="1" applyAlignment="1">
      <alignment wrapText="1"/>
    </xf>
    <xf numFmtId="0" fontId="12" fillId="5" borderId="0" xfId="0" applyFont="1" applyFill="1" applyAlignment="1">
      <alignment horizontal="center" wrapText="1"/>
    </xf>
    <xf numFmtId="0" fontId="12" fillId="5" borderId="0" xfId="0" applyFont="1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0" fontId="12" fillId="0" borderId="0" xfId="0" applyFont="1" applyFill="1" applyAlignment="1">
      <alignment wrapText="1"/>
    </xf>
    <xf numFmtId="4" fontId="3" fillId="0" borderId="0" xfId="0" applyNumberFormat="1" applyFont="1" applyFill="1" applyAlignment="1">
      <alignment horizontal="right" wrapText="1"/>
    </xf>
    <xf numFmtId="0" fontId="13" fillId="0" borderId="0" xfId="0" applyFont="1" applyFill="1" applyAlignment="1">
      <alignment wrapText="1"/>
    </xf>
    <xf numFmtId="176" fontId="14" fillId="0" borderId="0" xfId="21" applyNumberFormat="1" applyFont="1" applyFill="1" applyAlignment="1">
      <alignment/>
    </xf>
    <xf numFmtId="2" fontId="1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16" fillId="0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verkkovuosikertomus.sanitec.fi/a/a1/a14/a141/a1412/a1412.htm#roi" TargetMode="External" /><Relationship Id="rId4" Type="http://schemas.openxmlformats.org/officeDocument/2006/relationships/hyperlink" Target="http://verkkovuosikertomus.sanitec.fi/a/a1/a14/a141/a1412/a1412.htm#roi" TargetMode="External" /><Relationship Id="rId5" Type="http://schemas.openxmlformats.org/officeDocument/2006/relationships/hyperlink" Target="http://verkkovuosikertomus.sanitec.fi/a/a1/a14/a141/a1412/a1412.htm#roe" TargetMode="External" /><Relationship Id="rId6" Type="http://schemas.openxmlformats.org/officeDocument/2006/relationships/hyperlink" Target="http://verkkovuosikertomus.sanitec.fi/a/a1/a14/a141/a1412/a1412.htm#roe" TargetMode="External" /><Relationship Id="rId7" Type="http://schemas.openxmlformats.org/officeDocument/2006/relationships/hyperlink" Target="http://verkkovuosikertomus.sanitec.fi/a/a1/a14/a141/a1412/a1412.htm#korkokate" TargetMode="External" /><Relationship Id="rId8" Type="http://schemas.openxmlformats.org/officeDocument/2006/relationships/hyperlink" Target="http://verkkovuosikertomus.sanitec.fi/a/a1/a14/a141/a1412/a1412.htm#korkokate" TargetMode="External" /><Relationship Id="rId9" Type="http://schemas.openxmlformats.org/officeDocument/2006/relationships/hyperlink" Target="http://verkkovuosikertomus.sanitec.fi/a/a1/a14/a141/a1412/a1412.htm#ovaste" TargetMode="External" /><Relationship Id="rId10" Type="http://schemas.openxmlformats.org/officeDocument/2006/relationships/hyperlink" Target="http://verkkovuosikertomus.sanitec.fi/a/a1/a14/a141/a1412/a1412.htm#ovaste" TargetMode="External" /><Relationship Id="rId11" Type="http://schemas.openxmlformats.org/officeDocument/2006/relationships/hyperlink" Target="http://verkkovuosikertomus.sanitec.fi/a/a1/a14/a141/a1412/a1412.htm#vaste" TargetMode="External" /><Relationship Id="rId12" Type="http://schemas.openxmlformats.org/officeDocument/2006/relationships/hyperlink" Target="http://verkkovuosikertomus.sanitec.fi/a/a1/a14/a141/a1412/a1412.htm#vaste" TargetMode="External" /><Relationship Id="rId13" Type="http://schemas.openxmlformats.org/officeDocument/2006/relationships/hyperlink" Target="http://verkkovuosikertomus.sanitec.fi/a/a1/a14/a141/a1412/a1412.htm#eps" TargetMode="External" /><Relationship Id="rId14" Type="http://schemas.openxmlformats.org/officeDocument/2006/relationships/hyperlink" Target="http://verkkovuosikertomus.sanitec.fi/a/a1/a14/a141/a1412/a1412.htm#eps" TargetMode="External" /><Relationship Id="rId15" Type="http://schemas.openxmlformats.org/officeDocument/2006/relationships/hyperlink" Target="http://verkkovuosikertomus.sanitec.fi/a/a1/a14/a141/a1412/a1412.htm#paaoma" TargetMode="External" /><Relationship Id="rId16" Type="http://schemas.openxmlformats.org/officeDocument/2006/relationships/hyperlink" Target="http://verkkovuosikertomus.sanitec.fi/a/a1/a14/a141/a1412/a1412.htm#paaoma" TargetMode="External" /><Relationship Id="rId17" Type="http://schemas.openxmlformats.org/officeDocument/2006/relationships/hyperlink" Target="http://verkkovuosikertomus.sanitec.fi/a/a1/a14/a141/a1412/a1412.htm#oosake" TargetMode="External" /><Relationship Id="rId18" Type="http://schemas.openxmlformats.org/officeDocument/2006/relationships/hyperlink" Target="http://verkkovuosikertomus.sanitec.fi/a/a1/a14/a141/a1412/a1412.htm#oosake" TargetMode="External" /><Relationship Id="rId19" Type="http://schemas.openxmlformats.org/officeDocument/2006/relationships/hyperlink" Target="http://verkkovuosikertomus.sanitec.fi/a/a1/a14/a141/a1412/a1412.htm#otulos" TargetMode="External" /><Relationship Id="rId20" Type="http://schemas.openxmlformats.org/officeDocument/2006/relationships/hyperlink" Target="http://verkkovuosikertomus.sanitec.fi/a/a1/a14/a141/a1412/a1412.htm#otulos" TargetMode="External" /><Relationship Id="rId21" Type="http://schemas.openxmlformats.org/officeDocument/2006/relationships/hyperlink" Target="http://verkkovuosikertomus.sanitec.fi/a/a1/a14/a141/a1412/a1412.htm#eotuotto" TargetMode="External" /><Relationship Id="rId22" Type="http://schemas.openxmlformats.org/officeDocument/2006/relationships/hyperlink" Target="http://verkkovuosikertomus.sanitec.fi/a/a1/a14/a141/a1412/a1412.htm#eotuotto" TargetMode="External" /><Relationship Id="rId23" Type="http://schemas.openxmlformats.org/officeDocument/2006/relationships/hyperlink" Target="http://verkkovuosikertomus.sanitec.fi/a/a1/a14/a141/a1412/a1412.htm#pe" TargetMode="External" /><Relationship Id="rId24" Type="http://schemas.openxmlformats.org/officeDocument/2006/relationships/hyperlink" Target="http://verkkovuosikertomus.sanitec.fi/a/a1/a14/a141/a1412/a1412.htm#pe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7</xdr:col>
      <xdr:colOff>123825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9575"/>
          <a:ext cx="6143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4</xdr:col>
      <xdr:colOff>47625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4762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4</xdr:col>
      <xdr:colOff>47625</xdr:colOff>
      <xdr:row>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"/>
          <a:ext cx="4762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4</xdr:col>
      <xdr:colOff>47625</xdr:colOff>
      <xdr:row>19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9925"/>
          <a:ext cx="4762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4</xdr:col>
      <xdr:colOff>47625</xdr:colOff>
      <xdr:row>32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14950"/>
          <a:ext cx="4762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4</xdr:col>
      <xdr:colOff>47625</xdr:colOff>
      <xdr:row>34</xdr:row>
      <xdr:rowOff>9525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38800"/>
          <a:ext cx="4762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76200</xdr:rowOff>
    </xdr:to>
    <xdr:pic>
      <xdr:nvPicPr>
        <xdr:cNvPr id="6" name="Picture 8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934200"/>
          <a:ext cx="57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57150</xdr:colOff>
      <xdr:row>43</xdr:row>
      <xdr:rowOff>76200</xdr:rowOff>
    </xdr:to>
    <xdr:pic>
      <xdr:nvPicPr>
        <xdr:cNvPr id="7" name="Picture 9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096125"/>
          <a:ext cx="57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76200</xdr:rowOff>
    </xdr:to>
    <xdr:pic>
      <xdr:nvPicPr>
        <xdr:cNvPr id="8" name="Picture 10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258050"/>
          <a:ext cx="57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76200</xdr:rowOff>
    </xdr:to>
    <xdr:pic>
      <xdr:nvPicPr>
        <xdr:cNvPr id="9" name="Picture 11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419975"/>
          <a:ext cx="57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76200</xdr:rowOff>
    </xdr:to>
    <xdr:pic>
      <xdr:nvPicPr>
        <xdr:cNvPr id="10" name="Picture 12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581900"/>
          <a:ext cx="57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76200</xdr:rowOff>
    </xdr:to>
    <xdr:pic>
      <xdr:nvPicPr>
        <xdr:cNvPr id="11" name="Picture 1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743825"/>
          <a:ext cx="57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76200</xdr:rowOff>
    </xdr:to>
    <xdr:pic>
      <xdr:nvPicPr>
        <xdr:cNvPr id="12" name="Picture 14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0"/>
          <a:ext cx="57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76200</xdr:rowOff>
    </xdr:to>
    <xdr:pic>
      <xdr:nvPicPr>
        <xdr:cNvPr id="13" name="Picture 15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067675"/>
          <a:ext cx="57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76200</xdr:rowOff>
    </xdr:to>
    <xdr:pic>
      <xdr:nvPicPr>
        <xdr:cNvPr id="14" name="Picture 16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229600"/>
          <a:ext cx="57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76200</xdr:rowOff>
    </xdr:to>
    <xdr:pic>
      <xdr:nvPicPr>
        <xdr:cNvPr id="15" name="Picture 17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391525"/>
          <a:ext cx="57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76200</xdr:rowOff>
    </xdr:to>
    <xdr:pic>
      <xdr:nvPicPr>
        <xdr:cNvPr id="16" name="Picture 18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53450"/>
          <a:ext cx="57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0</xdr:col>
      <xdr:colOff>4048125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4048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4048125</xdr:colOff>
      <xdr:row>13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"/>
          <a:ext cx="4048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4048125</xdr:colOff>
      <xdr:row>21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2350"/>
          <a:ext cx="4048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4048125</xdr:colOff>
      <xdr:row>28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95825"/>
          <a:ext cx="4048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4048125</xdr:colOff>
      <xdr:row>35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29300"/>
          <a:ext cx="4048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4048125</xdr:colOff>
      <xdr:row>41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00850"/>
          <a:ext cx="4048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4048125</xdr:colOff>
      <xdr:row>48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34325"/>
          <a:ext cx="4048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4048125</xdr:colOff>
      <xdr:row>54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4048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4048125</xdr:colOff>
      <xdr:row>60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77425"/>
          <a:ext cx="4048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4048125</xdr:colOff>
      <xdr:row>68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72825"/>
          <a:ext cx="4048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4048125</xdr:colOff>
      <xdr:row>75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06300"/>
          <a:ext cx="4048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erkkovuosikertomus.sanitec.fi/a/a1/a14/a141/a1412/a1412.htm#roi" TargetMode="External" /><Relationship Id="rId2" Type="http://schemas.openxmlformats.org/officeDocument/2006/relationships/hyperlink" Target="http://verkkovuosikertomus.sanitec.fi/a/a1/a14/a141/a1412/a1412.htm#roe" TargetMode="External" /><Relationship Id="rId3" Type="http://schemas.openxmlformats.org/officeDocument/2006/relationships/hyperlink" Target="http://verkkovuosikertomus.sanitec.fi/a/a1/a14/a141/a1412/a1412.htm#korkokate" TargetMode="External" /><Relationship Id="rId4" Type="http://schemas.openxmlformats.org/officeDocument/2006/relationships/hyperlink" Target="http://verkkovuosikertomus.sanitec.fi/a/a1/a14/a141/a1412/a1412.htm#ovaste" TargetMode="External" /><Relationship Id="rId5" Type="http://schemas.openxmlformats.org/officeDocument/2006/relationships/hyperlink" Target="http://verkkovuosikertomus.sanitec.fi/a/a1/a14/a141/a1412/a1412.htm#vaste" TargetMode="External" /><Relationship Id="rId6" Type="http://schemas.openxmlformats.org/officeDocument/2006/relationships/hyperlink" Target="http://verkkovuosikertomus.sanitec.fi/a/a1/a14/a141/a1412/a1412.htm#eps" TargetMode="External" /><Relationship Id="rId7" Type="http://schemas.openxmlformats.org/officeDocument/2006/relationships/hyperlink" Target="http://verkkovuosikertomus.sanitec.fi/a/a1/a14/a141/a1412/a1412.htm#paaoma" TargetMode="External" /><Relationship Id="rId8" Type="http://schemas.openxmlformats.org/officeDocument/2006/relationships/hyperlink" Target="http://verkkovuosikertomus.sanitec.fi/a/a1/a14/a141/a1412/a1412.htm#oosake" TargetMode="External" /><Relationship Id="rId9" Type="http://schemas.openxmlformats.org/officeDocument/2006/relationships/hyperlink" Target="http://verkkovuosikertomus.sanitec.fi/a/a1/a14/a141/a1412/a1412.htm#otulos" TargetMode="External" /><Relationship Id="rId10" Type="http://schemas.openxmlformats.org/officeDocument/2006/relationships/hyperlink" Target="http://verkkovuosikertomus.sanitec.fi/a/a1/a14/a141/a1412/a1412.htm#eotuotto" TargetMode="External" /><Relationship Id="rId11" Type="http://schemas.openxmlformats.org/officeDocument/2006/relationships/hyperlink" Target="http://verkkovuosikertomus.sanitec.fi/a/a1/a14/a141/a1412/a1412.htm#pe" TargetMode="External" /><Relationship Id="rId1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="90" zoomScaleNormal="90" workbookViewId="0" topLeftCell="A1">
      <selection activeCell="C14" sqref="C14"/>
    </sheetView>
  </sheetViews>
  <sheetFormatPr defaultColWidth="9.140625" defaultRowHeight="12.75"/>
  <cols>
    <col min="1" max="1" width="34.8515625" style="0" customWidth="1"/>
    <col min="2" max="2" width="3.140625" style="0" customWidth="1"/>
    <col min="3" max="3" width="11.421875" style="0" customWidth="1"/>
    <col min="4" max="5" width="11.28125" style="0" customWidth="1"/>
  </cols>
  <sheetData>
    <row r="1" spans="3:6" s="14" customFormat="1" ht="21.75" customHeight="1">
      <c r="C1" s="14" t="s">
        <v>46</v>
      </c>
      <c r="D1" s="14" t="s">
        <v>47</v>
      </c>
      <c r="E1" s="14" t="s">
        <v>84</v>
      </c>
      <c r="F1" s="14" t="s">
        <v>85</v>
      </c>
    </row>
    <row r="2" spans="1:6" s="14" customFormat="1" ht="10.5">
      <c r="A2" s="14" t="s">
        <v>95</v>
      </c>
      <c r="C2" s="14">
        <v>2001</v>
      </c>
      <c r="D2" s="14">
        <v>2001</v>
      </c>
      <c r="E2" s="14">
        <v>2001</v>
      </c>
      <c r="F2" s="14">
        <v>2001</v>
      </c>
    </row>
    <row r="3" spans="1:6" ht="12.75">
      <c r="A3" s="21" t="s">
        <v>1</v>
      </c>
      <c r="B3" s="23"/>
      <c r="C3" s="24">
        <v>547.6</v>
      </c>
      <c r="D3" s="24">
        <v>994.6</v>
      </c>
      <c r="E3" s="24">
        <v>7465.3</v>
      </c>
      <c r="F3">
        <v>840.3</v>
      </c>
    </row>
    <row r="4" spans="1:5" ht="12.75">
      <c r="A4" s="21" t="s">
        <v>91</v>
      </c>
      <c r="B4" s="23"/>
      <c r="C4" s="24"/>
      <c r="D4" s="24"/>
      <c r="E4" s="24">
        <v>1813</v>
      </c>
    </row>
    <row r="5" spans="1:5" ht="21">
      <c r="A5" s="37" t="s">
        <v>96</v>
      </c>
      <c r="B5" s="23"/>
      <c r="C5" s="24"/>
      <c r="D5" s="24"/>
      <c r="E5" s="24">
        <v>4692</v>
      </c>
    </row>
    <row r="6" spans="1:5" ht="12.75">
      <c r="A6" s="21" t="s">
        <v>92</v>
      </c>
      <c r="B6" s="23"/>
      <c r="C6" s="24"/>
      <c r="D6" s="24"/>
      <c r="E6" s="24">
        <v>960</v>
      </c>
    </row>
    <row r="7" spans="1:5" ht="12.75">
      <c r="A7" s="21" t="s">
        <v>2</v>
      </c>
      <c r="B7" s="23" t="s">
        <v>3</v>
      </c>
      <c r="C7" s="24">
        <v>96.1</v>
      </c>
      <c r="D7" s="24">
        <v>96.3</v>
      </c>
      <c r="E7" s="24"/>
    </row>
    <row r="8" spans="1:5" ht="12.75">
      <c r="A8" s="21" t="s">
        <v>4</v>
      </c>
      <c r="B8" s="23"/>
      <c r="C8" s="24">
        <v>22.1</v>
      </c>
      <c r="D8" s="24">
        <v>39</v>
      </c>
      <c r="E8" s="24"/>
    </row>
    <row r="9" spans="1:5" ht="12.75">
      <c r="A9" s="21" t="s">
        <v>5</v>
      </c>
      <c r="B9" s="23" t="s">
        <v>48</v>
      </c>
      <c r="C9" s="25">
        <v>8861</v>
      </c>
      <c r="D9" s="25">
        <v>8858</v>
      </c>
      <c r="E9" s="24"/>
    </row>
    <row r="10" spans="1:5" ht="12.75">
      <c r="A10" s="21" t="s">
        <v>6</v>
      </c>
      <c r="B10" s="23"/>
      <c r="C10" s="24">
        <v>429</v>
      </c>
      <c r="D10" s="24">
        <v>426</v>
      </c>
      <c r="E10" s="24"/>
    </row>
    <row r="11" spans="1:5" ht="12.75">
      <c r="A11" s="21" t="s">
        <v>7</v>
      </c>
      <c r="B11" s="23"/>
      <c r="C11" s="24">
        <v>35.4</v>
      </c>
      <c r="D11" s="24">
        <v>35.4</v>
      </c>
      <c r="E11" s="24"/>
    </row>
    <row r="12" spans="1:5" ht="12.75">
      <c r="A12" s="21"/>
      <c r="B12" s="23" t="s">
        <v>48</v>
      </c>
      <c r="C12" s="24"/>
      <c r="D12" s="24"/>
      <c r="E12" s="24"/>
    </row>
    <row r="13" spans="1:5" s="17" customFormat="1" ht="12.75">
      <c r="A13" s="14" t="s">
        <v>8</v>
      </c>
      <c r="B13" s="15"/>
      <c r="C13" s="16"/>
      <c r="D13" s="16"/>
      <c r="E13" s="16"/>
    </row>
    <row r="14" spans="1:6" ht="12.75">
      <c r="A14" s="21" t="s">
        <v>9</v>
      </c>
      <c r="B14" s="23"/>
      <c r="C14" s="24">
        <v>-51</v>
      </c>
      <c r="D14" s="24">
        <v>-63.6</v>
      </c>
      <c r="E14" s="24">
        <v>-232.3</v>
      </c>
      <c r="F14" s="22">
        <v>-25.3</v>
      </c>
    </row>
    <row r="15" spans="1:6" ht="12.75">
      <c r="A15" s="21" t="s">
        <v>11</v>
      </c>
      <c r="B15" s="23"/>
      <c r="C15" s="24">
        <v>39.3</v>
      </c>
      <c r="D15" s="24">
        <v>76.1</v>
      </c>
      <c r="E15" s="24">
        <v>653.7</v>
      </c>
      <c r="F15" s="22">
        <v>101</v>
      </c>
    </row>
    <row r="16" spans="1:6" ht="12.75">
      <c r="A16" s="21" t="s">
        <v>13</v>
      </c>
      <c r="B16" s="23"/>
      <c r="C16" s="24">
        <v>-40.8</v>
      </c>
      <c r="D16" s="24">
        <v>-15.9</v>
      </c>
      <c r="E16" s="24">
        <v>-169</v>
      </c>
      <c r="F16" s="22">
        <v>18</v>
      </c>
    </row>
    <row r="17" spans="1:6" ht="12.75">
      <c r="A17" s="21" t="s">
        <v>49</v>
      </c>
      <c r="B17" s="23"/>
      <c r="C17" s="24">
        <v>-1.5</v>
      </c>
      <c r="D17" s="24">
        <v>60.3</v>
      </c>
      <c r="E17" s="24"/>
      <c r="F17" s="22">
        <v>119</v>
      </c>
    </row>
    <row r="18" spans="1:6" ht="12.75">
      <c r="A18" s="21" t="s">
        <v>50</v>
      </c>
      <c r="B18" s="23"/>
      <c r="C18" s="24">
        <v>-3.8</v>
      </c>
      <c r="D18" s="24">
        <v>56.6</v>
      </c>
      <c r="E18" s="24"/>
      <c r="F18" s="22">
        <v>87.1</v>
      </c>
    </row>
    <row r="19" spans="1:6" ht="12.75">
      <c r="A19" s="26" t="s">
        <v>51</v>
      </c>
      <c r="B19" s="26"/>
      <c r="C19" s="26">
        <v>-17.2</v>
      </c>
      <c r="D19" s="26">
        <v>37.6</v>
      </c>
      <c r="E19" s="26">
        <v>295</v>
      </c>
      <c r="F19" s="26">
        <v>60.7</v>
      </c>
    </row>
    <row r="20" spans="1:6" ht="12.75">
      <c r="A20" s="21"/>
      <c r="B20" s="23"/>
      <c r="C20" s="24"/>
      <c r="D20" s="24"/>
      <c r="E20" s="24"/>
      <c r="F20" s="22"/>
    </row>
    <row r="21" spans="1:5" s="17" customFormat="1" ht="12.75">
      <c r="A21" s="14" t="s">
        <v>17</v>
      </c>
      <c r="B21" s="15"/>
      <c r="C21" s="16"/>
      <c r="D21" s="16"/>
      <c r="E21" s="16"/>
    </row>
    <row r="22" spans="1:6" ht="12.75">
      <c r="A22" s="21" t="s">
        <v>18</v>
      </c>
      <c r="B22" s="23"/>
      <c r="C22" s="27">
        <v>1130</v>
      </c>
      <c r="D22" s="24">
        <v>527.1</v>
      </c>
      <c r="E22" s="24">
        <f>E29-E23</f>
        <v>1913.9</v>
      </c>
      <c r="F22" s="22">
        <v>547.4</v>
      </c>
    </row>
    <row r="23" spans="1:6" ht="12.75">
      <c r="A23" s="21" t="s">
        <v>19</v>
      </c>
      <c r="B23" s="23"/>
      <c r="C23" s="22">
        <f>SUM(C24:C28)</f>
        <v>468.7</v>
      </c>
      <c r="D23" s="22">
        <f>SUM(D24:D28)</f>
        <v>448.9</v>
      </c>
      <c r="E23" s="22">
        <f>SUM(E24:E28)</f>
        <v>2917.1</v>
      </c>
      <c r="F23" s="22">
        <f>SUM(F24:F28)</f>
        <v>503</v>
      </c>
    </row>
    <row r="24" spans="1:6" ht="12.75">
      <c r="A24" s="21" t="s">
        <v>20</v>
      </c>
      <c r="B24" s="23"/>
      <c r="C24" s="24">
        <v>162</v>
      </c>
      <c r="D24" s="24">
        <v>162</v>
      </c>
      <c r="E24" s="24">
        <v>657.1</v>
      </c>
      <c r="F24" s="22">
        <v>89.6</v>
      </c>
    </row>
    <row r="25" spans="1:6" ht="12.75">
      <c r="A25" s="21" t="s">
        <v>21</v>
      </c>
      <c r="B25" s="23"/>
      <c r="C25" s="24">
        <v>238.4</v>
      </c>
      <c r="D25" s="24">
        <v>241.9</v>
      </c>
      <c r="E25" s="24">
        <v>998.3</v>
      </c>
      <c r="F25" s="22">
        <v>241.8</v>
      </c>
    </row>
    <row r="26" spans="1:6" ht="12.75">
      <c r="A26" s="21" t="s">
        <v>89</v>
      </c>
      <c r="B26" s="23"/>
      <c r="C26" s="24"/>
      <c r="D26" s="24"/>
      <c r="E26" s="24">
        <f>96.8+62.1</f>
        <v>158.9</v>
      </c>
      <c r="F26" s="22">
        <v>168.6</v>
      </c>
    </row>
    <row r="27" spans="1:6" ht="12.75">
      <c r="A27" s="21" t="s">
        <v>93</v>
      </c>
      <c r="B27" s="23"/>
      <c r="C27" s="24"/>
      <c r="D27" s="24"/>
      <c r="E27" s="24">
        <v>1020.7</v>
      </c>
      <c r="F27" s="22"/>
    </row>
    <row r="28" spans="1:6" ht="12.75">
      <c r="A28" s="21" t="s">
        <v>22</v>
      </c>
      <c r="B28" s="23"/>
      <c r="C28" s="24">
        <v>68.3</v>
      </c>
      <c r="D28" s="24">
        <v>45</v>
      </c>
      <c r="E28" s="24">
        <v>82.1</v>
      </c>
      <c r="F28" s="22">
        <v>3</v>
      </c>
    </row>
    <row r="29" spans="1:6" ht="12.75">
      <c r="A29" s="18" t="s">
        <v>87</v>
      </c>
      <c r="B29" s="19"/>
      <c r="C29" s="20">
        <f>C22+C23</f>
        <v>1598.7</v>
      </c>
      <c r="D29" s="20">
        <f>D22+D23</f>
        <v>976</v>
      </c>
      <c r="E29" s="20">
        <v>4831</v>
      </c>
      <c r="F29" s="20">
        <f>F22+F23</f>
        <v>1050.4</v>
      </c>
    </row>
    <row r="30" spans="1:6" ht="12.75">
      <c r="A30" s="21"/>
      <c r="B30" s="23"/>
      <c r="C30" s="24"/>
      <c r="D30" s="24"/>
      <c r="E30" s="24"/>
      <c r="F30" s="22"/>
    </row>
    <row r="31" spans="1:6" ht="12.75">
      <c r="A31" s="21" t="s">
        <v>23</v>
      </c>
      <c r="B31" s="23"/>
      <c r="C31" s="24">
        <v>131.9</v>
      </c>
      <c r="D31" s="24">
        <v>398.6</v>
      </c>
      <c r="E31" s="24">
        <f>707.2+57</f>
        <v>764.2</v>
      </c>
      <c r="F31" s="22">
        <v>602.9</v>
      </c>
    </row>
    <row r="32" spans="1:6" ht="12.75">
      <c r="A32" s="21" t="s">
        <v>24</v>
      </c>
      <c r="B32" s="23"/>
      <c r="C32" s="24">
        <v>3.8</v>
      </c>
      <c r="D32" s="24">
        <v>3.8</v>
      </c>
      <c r="E32" s="24"/>
      <c r="F32" s="22"/>
    </row>
    <row r="33" spans="1:6" ht="12.75">
      <c r="A33" s="21" t="s">
        <v>25</v>
      </c>
      <c r="B33" s="23"/>
      <c r="C33" s="24">
        <v>99</v>
      </c>
      <c r="D33" s="24">
        <v>59.1</v>
      </c>
      <c r="E33" s="24">
        <v>166.4</v>
      </c>
      <c r="F33" s="22"/>
    </row>
    <row r="34" spans="1:6" ht="12.75">
      <c r="A34" s="21" t="s">
        <v>26</v>
      </c>
      <c r="B34" s="23"/>
      <c r="C34" s="27">
        <v>1137.7</v>
      </c>
      <c r="D34" s="24">
        <v>299.8</v>
      </c>
      <c r="E34" s="24">
        <f>2142+70.1</f>
        <v>2212.1</v>
      </c>
      <c r="F34" s="22">
        <v>237.8</v>
      </c>
    </row>
    <row r="35" spans="1:6" ht="12.75">
      <c r="A35" s="21" t="s">
        <v>27</v>
      </c>
      <c r="B35" s="23"/>
      <c r="C35" s="24">
        <v>226.3</v>
      </c>
      <c r="D35" s="24">
        <v>214.7</v>
      </c>
      <c r="E35" s="24">
        <v>1688.3</v>
      </c>
      <c r="F35" s="22">
        <v>209.7</v>
      </c>
    </row>
    <row r="36" spans="1:6" ht="12.75">
      <c r="A36" s="18" t="s">
        <v>86</v>
      </c>
      <c r="B36" s="18"/>
      <c r="C36" s="18">
        <f>SUM(C31:C35)</f>
        <v>1598.7</v>
      </c>
      <c r="D36" s="18">
        <f>SUM(D31:D35)</f>
        <v>976</v>
      </c>
      <c r="E36" s="18">
        <f>SUM(E31:E35)</f>
        <v>4831</v>
      </c>
      <c r="F36" s="18">
        <f>SUM(F31:F35)</f>
        <v>1050.4</v>
      </c>
    </row>
    <row r="37" spans="2:4" ht="12.75">
      <c r="B37" s="7"/>
      <c r="C37" s="7"/>
      <c r="D37" s="7"/>
    </row>
    <row r="39" spans="1:5" s="17" customFormat="1" ht="12.75">
      <c r="A39" s="14" t="s">
        <v>29</v>
      </c>
      <c r="B39" s="15"/>
      <c r="C39" s="16"/>
      <c r="D39" s="16"/>
      <c r="E39" s="16"/>
    </row>
    <row r="40" spans="1:6" ht="12.75">
      <c r="A40" s="21" t="s">
        <v>52</v>
      </c>
      <c r="B40" s="23"/>
      <c r="C40" s="24">
        <v>39.3</v>
      </c>
      <c r="D40" s="24">
        <v>94.6</v>
      </c>
      <c r="E40" s="24"/>
      <c r="F40">
        <v>101</v>
      </c>
    </row>
    <row r="41" spans="1:6" ht="12.75">
      <c r="A41" s="21" t="s">
        <v>53</v>
      </c>
      <c r="B41" s="23"/>
      <c r="C41" s="24">
        <v>89.5</v>
      </c>
      <c r="D41" s="24">
        <v>153.2</v>
      </c>
      <c r="E41" s="22">
        <f>E40+232.3</f>
        <v>232.3</v>
      </c>
      <c r="F41" s="22">
        <f>F40+25.3</f>
        <v>126.3</v>
      </c>
    </row>
    <row r="42" spans="1:6" ht="12.75">
      <c r="A42" s="21" t="s">
        <v>30</v>
      </c>
      <c r="B42" s="23"/>
      <c r="C42" s="24">
        <v>65</v>
      </c>
      <c r="D42" s="24">
        <v>103.3</v>
      </c>
      <c r="E42" s="24">
        <v>309</v>
      </c>
      <c r="F42" s="22">
        <f>+F18+25.3</f>
        <v>112.39999999999999</v>
      </c>
    </row>
    <row r="43" spans="1:6" ht="12.75">
      <c r="A43" s="21" t="s">
        <v>31</v>
      </c>
      <c r="B43" s="23"/>
      <c r="C43" s="24">
        <v>957.2</v>
      </c>
      <c r="D43" s="24">
        <v>188.2</v>
      </c>
      <c r="E43" s="24"/>
      <c r="F43" s="22"/>
    </row>
    <row r="44" spans="1:6" ht="12.75">
      <c r="A44" s="21" t="s">
        <v>97</v>
      </c>
      <c r="B44" s="23"/>
      <c r="C44" s="24">
        <v>11</v>
      </c>
      <c r="D44" s="24">
        <v>20.3</v>
      </c>
      <c r="E44" s="24"/>
      <c r="F44" s="22"/>
    </row>
    <row r="45" spans="1:6" ht="12.75">
      <c r="A45" s="28" t="s">
        <v>88</v>
      </c>
      <c r="B45" s="23" t="s">
        <v>3</v>
      </c>
      <c r="C45" s="29">
        <f>(C18)/(C29-C26)</f>
        <v>-0.002376931256646025</v>
      </c>
      <c r="D45" s="29">
        <f>(D18)/(D29-D26)</f>
        <v>0.057991803278688525</v>
      </c>
      <c r="E45" s="29">
        <f>(E18)/(E29-E26)</f>
        <v>0</v>
      </c>
      <c r="F45" s="29">
        <f>(F18)/(F29-F26)</f>
        <v>0.09877523247902018</v>
      </c>
    </row>
    <row r="46" spans="1:6" ht="12.75">
      <c r="A46" s="28" t="s">
        <v>34</v>
      </c>
      <c r="B46" s="23" t="s">
        <v>3</v>
      </c>
      <c r="C46" s="29">
        <v>-0.18</v>
      </c>
      <c r="D46" s="29">
        <v>0.107</v>
      </c>
      <c r="E46" s="29">
        <f>(E18)/E31</f>
        <v>0</v>
      </c>
      <c r="F46" s="29">
        <f>(F18)/F31</f>
        <v>0.14446840272018577</v>
      </c>
    </row>
    <row r="47" spans="1:6" ht="12.75">
      <c r="A47" s="28" t="s">
        <v>94</v>
      </c>
      <c r="B47" s="23"/>
      <c r="C47" s="29">
        <v>0.058</v>
      </c>
      <c r="D47" s="29">
        <v>0.117</v>
      </c>
      <c r="E47" s="29"/>
      <c r="F47" s="29"/>
    </row>
    <row r="48" spans="1:6" ht="12.75">
      <c r="A48" s="21" t="s">
        <v>35</v>
      </c>
      <c r="B48" s="23"/>
      <c r="C48" s="24">
        <v>2.1</v>
      </c>
      <c r="D48" s="24">
        <v>7</v>
      </c>
      <c r="E48" s="24"/>
      <c r="F48" s="22">
        <v>7.47</v>
      </c>
    </row>
    <row r="49" spans="1:7" ht="12.75" customHeight="1">
      <c r="A49" s="21" t="s">
        <v>36</v>
      </c>
      <c r="B49" s="23"/>
      <c r="C49" s="24">
        <v>8.5</v>
      </c>
      <c r="D49" s="24">
        <v>41.3</v>
      </c>
      <c r="E49" s="24"/>
      <c r="F49" s="22">
        <f>+F23/F35</f>
        <v>2.398664759179781</v>
      </c>
      <c r="G49" s="22"/>
    </row>
    <row r="50" spans="1:7" ht="12.75" customHeight="1">
      <c r="A50" s="28" t="s">
        <v>90</v>
      </c>
      <c r="B50" s="23"/>
      <c r="C50" s="30">
        <f>(C34+C35)/C31</f>
        <v>10.341167551175133</v>
      </c>
      <c r="D50" s="30">
        <f>(D34+D35)/D31</f>
        <v>1.2907676869041644</v>
      </c>
      <c r="E50" s="30">
        <f>(E34+E35)/E31</f>
        <v>5.1038995027479706</v>
      </c>
      <c r="F50" s="30">
        <f>(F34+F35)/F31</f>
        <v>0.742245811909106</v>
      </c>
      <c r="G50" s="22"/>
    </row>
    <row r="51" spans="1:6" ht="12.75" customHeight="1">
      <c r="A51" s="21"/>
      <c r="B51" s="23"/>
      <c r="C51" s="24"/>
      <c r="D51" s="24"/>
      <c r="E51" s="24"/>
      <c r="F51" s="22"/>
    </row>
    <row r="52" spans="1:6" ht="12.75">
      <c r="A52" s="21"/>
      <c r="B52" s="23"/>
      <c r="C52" s="24"/>
      <c r="D52" s="24"/>
      <c r="E52" s="24"/>
      <c r="F52" s="22"/>
    </row>
    <row r="53" spans="1:6" ht="12.75">
      <c r="A53" s="31"/>
      <c r="B53" s="31"/>
      <c r="C53" s="31"/>
      <c r="D53" s="31"/>
      <c r="E53" s="22"/>
      <c r="F53" s="22"/>
    </row>
  </sheetData>
  <mergeCells count="1">
    <mergeCell ref="A53:D53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28">
      <selection activeCell="A61" sqref="A61"/>
    </sheetView>
  </sheetViews>
  <sheetFormatPr defaultColWidth="9.140625" defaultRowHeight="12.75"/>
  <cols>
    <col min="1" max="1" width="43.28125" style="0" customWidth="1"/>
  </cols>
  <sheetData>
    <row r="1" spans="1:6" ht="12.75">
      <c r="A1" s="33"/>
      <c r="B1" s="33"/>
      <c r="C1" s="33"/>
      <c r="D1" s="33"/>
      <c r="E1" s="33"/>
      <c r="F1" s="33"/>
    </row>
    <row r="2" spans="1:6" ht="12.75">
      <c r="A2" s="3" t="s">
        <v>0</v>
      </c>
      <c r="B2" s="5">
        <v>2000</v>
      </c>
      <c r="C2" s="6">
        <v>1999</v>
      </c>
      <c r="D2" s="5">
        <v>1998</v>
      </c>
      <c r="E2" s="6">
        <v>1997</v>
      </c>
      <c r="F2" s="5">
        <v>1996</v>
      </c>
    </row>
    <row r="3" spans="1:6" ht="12.75">
      <c r="A3" s="32"/>
      <c r="B3" s="32"/>
      <c r="C3" s="32"/>
      <c r="D3" s="32"/>
      <c r="E3" s="32"/>
      <c r="F3" s="32"/>
    </row>
    <row r="4" spans="1:6" ht="12.75">
      <c r="A4" s="7" t="s">
        <v>1</v>
      </c>
      <c r="B4" s="8">
        <v>877.3</v>
      </c>
      <c r="C4" s="9">
        <v>630</v>
      </c>
      <c r="D4" s="8">
        <v>570.8</v>
      </c>
      <c r="E4" s="9">
        <v>496.4</v>
      </c>
      <c r="F4" s="8">
        <v>451.9</v>
      </c>
    </row>
    <row r="5" spans="1:6" ht="12.75">
      <c r="A5" s="7" t="s">
        <v>2</v>
      </c>
      <c r="B5" s="8">
        <v>95.8</v>
      </c>
      <c r="C5" s="9">
        <v>94.8</v>
      </c>
      <c r="D5" s="8">
        <v>94.7</v>
      </c>
      <c r="E5" s="9">
        <v>94.7</v>
      </c>
      <c r="F5" s="8">
        <v>94.8</v>
      </c>
    </row>
    <row r="6" spans="1:6" ht="12.75">
      <c r="A6" s="7" t="s">
        <v>4</v>
      </c>
      <c r="B6" s="8">
        <v>33.2</v>
      </c>
      <c r="C6" s="9">
        <v>26.1</v>
      </c>
      <c r="D6" s="8">
        <v>29.3</v>
      </c>
      <c r="E6" s="9">
        <v>25.1</v>
      </c>
      <c r="F6" s="8">
        <v>16.4</v>
      </c>
    </row>
    <row r="7" spans="1:6" ht="12.75">
      <c r="A7" s="7" t="s">
        <v>5</v>
      </c>
      <c r="B7" s="8">
        <v>8.302</v>
      </c>
      <c r="C7" s="9">
        <v>5.796</v>
      </c>
      <c r="D7" s="8">
        <v>5.034</v>
      </c>
      <c r="E7" s="9">
        <v>4.64</v>
      </c>
      <c r="F7" s="8">
        <v>4.38</v>
      </c>
    </row>
    <row r="8" spans="1:6" ht="12.75">
      <c r="A8" s="7" t="s">
        <v>6</v>
      </c>
      <c r="B8" s="8">
        <v>407</v>
      </c>
      <c r="C8" s="9">
        <v>403</v>
      </c>
      <c r="D8" s="8">
        <v>391</v>
      </c>
      <c r="E8" s="9">
        <v>374</v>
      </c>
      <c r="F8" s="8">
        <v>348</v>
      </c>
    </row>
    <row r="9" spans="1:6" ht="12.75">
      <c r="A9" s="7" t="s">
        <v>7</v>
      </c>
      <c r="B9" s="8">
        <v>39.3</v>
      </c>
      <c r="C9" s="9">
        <v>36.1</v>
      </c>
      <c r="D9" s="8">
        <v>40.1</v>
      </c>
      <c r="E9" s="9">
        <v>31.9</v>
      </c>
      <c r="F9" s="8">
        <v>22.5</v>
      </c>
    </row>
    <row r="10" spans="1:6" ht="12.75">
      <c r="A10" s="32"/>
      <c r="B10" s="32"/>
      <c r="C10" s="32"/>
      <c r="D10" s="32"/>
      <c r="E10" s="32"/>
      <c r="F10" s="32"/>
    </row>
    <row r="11" spans="1:6" ht="12.75">
      <c r="A11" s="7"/>
      <c r="B11" s="7"/>
      <c r="C11" s="7"/>
      <c r="D11" s="7"/>
      <c r="E11" s="7"/>
      <c r="F11" s="7"/>
    </row>
    <row r="12" spans="1:6" ht="12.75">
      <c r="A12" s="34" t="s">
        <v>45</v>
      </c>
      <c r="B12" s="34"/>
      <c r="C12" s="4"/>
      <c r="D12" s="4"/>
      <c r="E12" s="4"/>
      <c r="F12" s="4"/>
    </row>
    <row r="13" spans="1:6" ht="12.75">
      <c r="A13" s="7" t="s">
        <v>9</v>
      </c>
      <c r="B13" s="8">
        <v>-50.5</v>
      </c>
      <c r="C13" s="9">
        <v>-34.4</v>
      </c>
      <c r="D13" s="8">
        <v>-34.3</v>
      </c>
      <c r="E13" s="9">
        <v>-29.9</v>
      </c>
      <c r="F13" s="8">
        <v>-29.8</v>
      </c>
    </row>
    <row r="14" spans="1:6" ht="23.25">
      <c r="A14" s="7" t="s">
        <v>10</v>
      </c>
      <c r="B14" s="8">
        <v>-3.8</v>
      </c>
      <c r="C14" s="9">
        <v>-0.8</v>
      </c>
      <c r="D14" s="8">
        <v>-3</v>
      </c>
      <c r="E14" s="9">
        <v>-0.3</v>
      </c>
      <c r="F14" s="8">
        <v>-0.1</v>
      </c>
    </row>
    <row r="15" spans="1:6" ht="12.75">
      <c r="A15" s="7" t="s">
        <v>11</v>
      </c>
      <c r="B15" s="8">
        <v>75.8</v>
      </c>
      <c r="C15" s="9">
        <v>80.6</v>
      </c>
      <c r="D15" s="8">
        <v>77.4</v>
      </c>
      <c r="E15" s="9">
        <v>68.8</v>
      </c>
      <c r="F15" s="8">
        <v>59.3</v>
      </c>
    </row>
    <row r="16" spans="1:6" ht="12.75">
      <c r="A16" s="7" t="s">
        <v>13</v>
      </c>
      <c r="B16" s="8">
        <v>-11.5</v>
      </c>
      <c r="C16" s="9">
        <v>-9.3</v>
      </c>
      <c r="D16" s="8">
        <v>-11.8</v>
      </c>
      <c r="E16" s="9">
        <v>-6.7</v>
      </c>
      <c r="F16" s="8">
        <v>-6</v>
      </c>
    </row>
    <row r="17" spans="1:6" ht="12.75">
      <c r="A17" s="7" t="s">
        <v>14</v>
      </c>
      <c r="B17" s="8">
        <v>64.3</v>
      </c>
      <c r="C17" s="9">
        <v>71.3</v>
      </c>
      <c r="D17" s="8">
        <v>65.6</v>
      </c>
      <c r="E17" s="9">
        <v>62.1</v>
      </c>
      <c r="F17" s="8">
        <v>53.4</v>
      </c>
    </row>
    <row r="18" spans="1:6" ht="12.75">
      <c r="A18" s="7" t="s">
        <v>15</v>
      </c>
      <c r="B18" s="8">
        <v>64.3</v>
      </c>
      <c r="C18" s="9">
        <v>71.3</v>
      </c>
      <c r="D18" s="8">
        <v>64.9</v>
      </c>
      <c r="E18" s="9">
        <v>53.5</v>
      </c>
      <c r="F18" s="8">
        <v>32.4</v>
      </c>
    </row>
    <row r="19" spans="1:6" ht="12.75">
      <c r="A19" s="7" t="s">
        <v>16</v>
      </c>
      <c r="B19" s="8">
        <v>39.2</v>
      </c>
      <c r="C19" s="9">
        <v>43.4</v>
      </c>
      <c r="D19" s="8">
        <v>37</v>
      </c>
      <c r="E19" s="9">
        <v>37.7</v>
      </c>
      <c r="F19" s="8">
        <v>13.9</v>
      </c>
    </row>
    <row r="20" spans="1:6" ht="12.75">
      <c r="A20" s="32"/>
      <c r="B20" s="32"/>
      <c r="C20" s="32"/>
      <c r="D20" s="32"/>
      <c r="E20" s="32"/>
      <c r="F20" s="32"/>
    </row>
    <row r="21" spans="1:6" ht="12.75">
      <c r="A21" s="7"/>
      <c r="B21" s="7"/>
      <c r="C21" s="7"/>
      <c r="D21" s="7"/>
      <c r="E21" s="7"/>
      <c r="F21" s="7"/>
    </row>
    <row r="22" spans="1:6" ht="12.75">
      <c r="A22" s="4" t="s">
        <v>17</v>
      </c>
      <c r="B22" s="4"/>
      <c r="C22" s="4"/>
      <c r="D22" s="4"/>
      <c r="E22" s="4"/>
      <c r="F22" s="4"/>
    </row>
    <row r="23" spans="1:6" ht="12.75">
      <c r="A23" s="7" t="s">
        <v>18</v>
      </c>
      <c r="B23" s="8">
        <v>425</v>
      </c>
      <c r="C23" s="9">
        <v>444</v>
      </c>
      <c r="D23" s="8">
        <v>260.6</v>
      </c>
      <c r="E23" s="9">
        <v>248.6</v>
      </c>
      <c r="F23" s="8">
        <v>197.1</v>
      </c>
    </row>
    <row r="24" spans="1:6" ht="12.75">
      <c r="A24" s="7" t="s">
        <v>19</v>
      </c>
      <c r="B24" s="10"/>
      <c r="C24" s="7"/>
      <c r="D24" s="10"/>
      <c r="E24" s="7"/>
      <c r="F24" s="10"/>
    </row>
    <row r="25" spans="1:6" ht="12.75">
      <c r="A25" s="7" t="s">
        <v>20</v>
      </c>
      <c r="B25" s="8">
        <v>135.2</v>
      </c>
      <c r="C25" s="9">
        <v>129</v>
      </c>
      <c r="D25" s="8">
        <v>89.1</v>
      </c>
      <c r="E25" s="9">
        <v>79.2</v>
      </c>
      <c r="F25" s="8">
        <v>66.8</v>
      </c>
    </row>
    <row r="26" spans="1:6" ht="12.75">
      <c r="A26" s="7" t="s">
        <v>21</v>
      </c>
      <c r="B26" s="8">
        <v>206.1</v>
      </c>
      <c r="C26" s="9">
        <v>207.2</v>
      </c>
      <c r="D26" s="8">
        <v>125.5</v>
      </c>
      <c r="E26" s="9">
        <v>112.7</v>
      </c>
      <c r="F26" s="8">
        <v>98.5</v>
      </c>
    </row>
    <row r="27" spans="1:6" ht="12.75">
      <c r="A27" s="7" t="s">
        <v>22</v>
      </c>
      <c r="B27" s="8">
        <v>17.7</v>
      </c>
      <c r="C27" s="9">
        <v>30.8</v>
      </c>
      <c r="D27" s="8">
        <v>27.8</v>
      </c>
      <c r="E27" s="9">
        <v>38.2</v>
      </c>
      <c r="F27" s="8">
        <v>36.7</v>
      </c>
    </row>
    <row r="28" spans="1:6" ht="12.75">
      <c r="A28" s="7" t="s">
        <v>23</v>
      </c>
      <c r="B28" s="8">
        <v>366.9</v>
      </c>
      <c r="C28" s="9">
        <v>339.5</v>
      </c>
      <c r="D28" s="8">
        <v>210.1</v>
      </c>
      <c r="E28" s="9">
        <v>183.2</v>
      </c>
      <c r="F28" s="8">
        <v>149.4</v>
      </c>
    </row>
    <row r="29" spans="1:6" ht="12.75">
      <c r="A29" s="7" t="s">
        <v>24</v>
      </c>
      <c r="B29" s="8">
        <v>3.9</v>
      </c>
      <c r="C29" s="9">
        <v>4.9</v>
      </c>
      <c r="D29" s="8">
        <v>9.6</v>
      </c>
      <c r="E29" s="9">
        <v>9.1</v>
      </c>
      <c r="F29" s="8">
        <v>7.1</v>
      </c>
    </row>
    <row r="30" spans="1:6" ht="12.75">
      <c r="A30" s="7" t="s">
        <v>25</v>
      </c>
      <c r="B30" s="8">
        <v>66.4</v>
      </c>
      <c r="C30" s="9">
        <v>58.9</v>
      </c>
      <c r="D30" s="8">
        <v>31.4</v>
      </c>
      <c r="E30" s="9">
        <v>27.7</v>
      </c>
      <c r="F30" s="8">
        <v>29.1</v>
      </c>
    </row>
    <row r="31" spans="1:6" ht="12.75">
      <c r="A31" s="7" t="s">
        <v>26</v>
      </c>
      <c r="B31" s="8">
        <v>174.1</v>
      </c>
      <c r="C31" s="9">
        <v>223.9</v>
      </c>
      <c r="D31" s="8">
        <v>121.4</v>
      </c>
      <c r="E31" s="9">
        <v>125.6</v>
      </c>
      <c r="F31" s="8">
        <v>86.5</v>
      </c>
    </row>
    <row r="32" spans="1:6" ht="12.75">
      <c r="A32" s="7" t="s">
        <v>27</v>
      </c>
      <c r="B32" s="8">
        <v>172.7</v>
      </c>
      <c r="C32" s="9">
        <v>183.8</v>
      </c>
      <c r="D32" s="8">
        <v>130.5</v>
      </c>
      <c r="E32" s="9">
        <v>133.1</v>
      </c>
      <c r="F32" s="8">
        <v>127</v>
      </c>
    </row>
    <row r="33" spans="1:6" ht="12.75">
      <c r="A33" s="32"/>
      <c r="B33" s="32"/>
      <c r="C33" s="32"/>
      <c r="D33" s="32"/>
      <c r="E33" s="32"/>
      <c r="F33" s="32"/>
    </row>
    <row r="34" spans="1:6" s="13" customFormat="1" ht="12.75">
      <c r="A34" s="11" t="s">
        <v>28</v>
      </c>
      <c r="B34" s="12">
        <f>SUM(B23:B27)</f>
        <v>784.0000000000001</v>
      </c>
      <c r="C34" s="12">
        <f>SUM(C23:C27)</f>
        <v>811</v>
      </c>
      <c r="D34" s="12">
        <f>SUM(D23:D27)</f>
        <v>503.00000000000006</v>
      </c>
      <c r="E34" s="12">
        <f>SUM(E23:E27)</f>
        <v>478.7</v>
      </c>
      <c r="F34" s="12">
        <f>SUM(F23:F27)</f>
        <v>399.09999999999997</v>
      </c>
    </row>
    <row r="35" spans="1:6" ht="12.75">
      <c r="A35" s="32"/>
      <c r="B35" s="32"/>
      <c r="C35" s="32"/>
      <c r="D35" s="32"/>
      <c r="E35" s="32"/>
      <c r="F35" s="32"/>
    </row>
    <row r="36" spans="1:6" ht="12.75">
      <c r="A36" s="7"/>
      <c r="B36" s="7"/>
      <c r="C36" s="7"/>
      <c r="D36" s="7"/>
      <c r="E36" s="7"/>
      <c r="F36" s="7"/>
    </row>
    <row r="37" spans="1:6" ht="12.75">
      <c r="A37" s="4" t="s">
        <v>29</v>
      </c>
      <c r="B37" s="4"/>
      <c r="C37" s="4"/>
      <c r="D37" s="4"/>
      <c r="E37" s="4"/>
      <c r="F37" s="4"/>
    </row>
    <row r="38" spans="1:6" ht="12.75">
      <c r="A38" s="7" t="s">
        <v>30</v>
      </c>
      <c r="B38" s="8">
        <v>47.5</v>
      </c>
      <c r="C38" s="9">
        <v>77.8</v>
      </c>
      <c r="D38" s="8">
        <v>58.7</v>
      </c>
      <c r="E38" s="9">
        <v>72.2</v>
      </c>
      <c r="F38" s="8">
        <v>61.4</v>
      </c>
    </row>
    <row r="39" spans="1:6" ht="12.75">
      <c r="A39" s="7" t="s">
        <v>31</v>
      </c>
      <c r="B39" s="8">
        <v>57.6</v>
      </c>
      <c r="C39" s="9">
        <v>153.8</v>
      </c>
      <c r="D39" s="8">
        <v>65.9</v>
      </c>
      <c r="E39" s="9">
        <v>82.2</v>
      </c>
      <c r="F39" s="8">
        <v>23</v>
      </c>
    </row>
    <row r="40" spans="1:6" ht="12.75">
      <c r="A40" s="7" t="s">
        <v>12</v>
      </c>
      <c r="B40" s="8">
        <v>6.6</v>
      </c>
      <c r="C40" s="9">
        <v>24.4</v>
      </c>
      <c r="D40" s="8">
        <v>11.5</v>
      </c>
      <c r="E40" s="9">
        <v>16.6</v>
      </c>
      <c r="F40" s="8">
        <v>5.1</v>
      </c>
    </row>
    <row r="41" spans="1:6" ht="12.75">
      <c r="A41" s="7" t="s">
        <v>32</v>
      </c>
      <c r="B41" s="8">
        <v>16.6</v>
      </c>
      <c r="C41" s="9">
        <v>11.3</v>
      </c>
      <c r="D41" s="8">
        <v>10.7</v>
      </c>
      <c r="E41" s="9">
        <v>9.1</v>
      </c>
      <c r="F41" s="8">
        <v>7.8</v>
      </c>
    </row>
    <row r="42" spans="1:6" ht="12.75">
      <c r="A42" s="7" t="s">
        <v>12</v>
      </c>
      <c r="B42" s="8">
        <v>1.9</v>
      </c>
      <c r="C42" s="9">
        <v>1.8</v>
      </c>
      <c r="D42" s="8">
        <v>1.9</v>
      </c>
      <c r="E42" s="9">
        <v>1.8</v>
      </c>
      <c r="F42" s="8">
        <v>1.7</v>
      </c>
    </row>
    <row r="43" spans="1:6" ht="12.75">
      <c r="A43" s="2" t="s">
        <v>33</v>
      </c>
      <c r="B43" s="8">
        <v>14.8</v>
      </c>
      <c r="C43" s="9">
        <v>18.4</v>
      </c>
      <c r="D43" s="8">
        <v>24.7</v>
      </c>
      <c r="E43" s="9">
        <v>26.4</v>
      </c>
      <c r="F43" s="8">
        <v>24.6</v>
      </c>
    </row>
    <row r="44" spans="1:6" ht="12.75">
      <c r="A44" s="2" t="s">
        <v>34</v>
      </c>
      <c r="B44" s="8">
        <v>11</v>
      </c>
      <c r="C44" s="9">
        <v>15.9</v>
      </c>
      <c r="D44" s="8">
        <v>19</v>
      </c>
      <c r="E44" s="9">
        <v>26.1</v>
      </c>
      <c r="F44" s="8">
        <v>20</v>
      </c>
    </row>
    <row r="45" spans="1:6" ht="12.75">
      <c r="A45" s="2" t="s">
        <v>35</v>
      </c>
      <c r="B45" s="8">
        <v>7.3</v>
      </c>
      <c r="C45" s="9">
        <v>9.7</v>
      </c>
      <c r="D45" s="8">
        <v>7.4</v>
      </c>
      <c r="E45" s="9">
        <v>8.7</v>
      </c>
      <c r="F45" s="8">
        <v>8</v>
      </c>
    </row>
    <row r="46" spans="1:6" ht="12.75">
      <c r="A46" s="2" t="s">
        <v>36</v>
      </c>
      <c r="B46" s="8">
        <v>47.3</v>
      </c>
      <c r="C46" s="9">
        <v>42.5</v>
      </c>
      <c r="D46" s="8">
        <v>43.7</v>
      </c>
      <c r="E46" s="9">
        <v>40.2</v>
      </c>
      <c r="F46" s="8">
        <v>39.2</v>
      </c>
    </row>
    <row r="47" spans="1:6" ht="12.75">
      <c r="A47" s="2" t="s">
        <v>37</v>
      </c>
      <c r="B47" s="8">
        <v>0.42</v>
      </c>
      <c r="C47" s="9">
        <v>0.56</v>
      </c>
      <c r="D47" s="8">
        <v>0.43</v>
      </c>
      <c r="E47" s="9">
        <v>0.45</v>
      </c>
      <c r="F47" s="8">
        <v>0.32</v>
      </c>
    </row>
    <row r="48" spans="1:6" ht="12.75">
      <c r="A48" s="2" t="s">
        <v>38</v>
      </c>
      <c r="B48" s="8">
        <v>0.63</v>
      </c>
      <c r="C48" s="9">
        <v>0.75</v>
      </c>
      <c r="D48" s="8">
        <v>0.7</v>
      </c>
      <c r="E48" s="9">
        <v>0.81</v>
      </c>
      <c r="F48" s="8">
        <v>0.54</v>
      </c>
    </row>
    <row r="49" spans="1:6" ht="12.75">
      <c r="A49" s="2" t="s">
        <v>39</v>
      </c>
      <c r="B49" s="8">
        <v>5.9</v>
      </c>
      <c r="C49" s="9">
        <v>5.46</v>
      </c>
      <c r="D49" s="8">
        <v>3.88</v>
      </c>
      <c r="E49" s="9">
        <v>3.38</v>
      </c>
      <c r="F49" s="8">
        <v>2.76</v>
      </c>
    </row>
    <row r="50" spans="1:6" ht="12.75">
      <c r="A50" s="2" t="s">
        <v>40</v>
      </c>
      <c r="B50" s="8">
        <v>0.21</v>
      </c>
      <c r="C50" s="9">
        <v>0.21</v>
      </c>
      <c r="D50" s="8" t="s">
        <v>41</v>
      </c>
      <c r="E50" s="9" t="s">
        <v>41</v>
      </c>
      <c r="F50" s="8" t="s">
        <v>41</v>
      </c>
    </row>
    <row r="51" spans="1:6" ht="12.75">
      <c r="A51" s="2" t="s">
        <v>42</v>
      </c>
      <c r="B51" s="8">
        <v>33.3</v>
      </c>
      <c r="C51" s="9">
        <v>30</v>
      </c>
      <c r="D51" s="8" t="s">
        <v>41</v>
      </c>
      <c r="E51" s="9" t="s">
        <v>41</v>
      </c>
      <c r="F51" s="8" t="s">
        <v>41</v>
      </c>
    </row>
    <row r="52" spans="1:6" ht="12.75">
      <c r="A52" s="2" t="s">
        <v>43</v>
      </c>
      <c r="B52" s="8">
        <v>2.5</v>
      </c>
      <c r="C52" s="9">
        <v>1.6</v>
      </c>
      <c r="D52" s="8" t="s">
        <v>41</v>
      </c>
      <c r="E52" s="9" t="s">
        <v>41</v>
      </c>
      <c r="F52" s="8" t="s">
        <v>41</v>
      </c>
    </row>
    <row r="53" spans="1:6" ht="12.75">
      <c r="A53" s="2" t="s">
        <v>44</v>
      </c>
      <c r="B53" s="8">
        <v>13.5</v>
      </c>
      <c r="C53" s="9">
        <v>17.4</v>
      </c>
      <c r="D53" s="8" t="s">
        <v>41</v>
      </c>
      <c r="E53" s="9" t="s">
        <v>41</v>
      </c>
      <c r="F53" s="8" t="s">
        <v>41</v>
      </c>
    </row>
  </sheetData>
  <mergeCells count="7">
    <mergeCell ref="A33:F33"/>
    <mergeCell ref="A35:F35"/>
    <mergeCell ref="A1:F1"/>
    <mergeCell ref="A3:F3"/>
    <mergeCell ref="A10:F10"/>
    <mergeCell ref="A12:B12"/>
    <mergeCell ref="A20:F20"/>
  </mergeCells>
  <hyperlinks>
    <hyperlink ref="A43" r:id="rId1" display="http://verkkovuosikertomus.sanitec.fi/a/a1/a14/a141/a1412/a1412.htm#roi"/>
    <hyperlink ref="A44" r:id="rId2" display="http://verkkovuosikertomus.sanitec.fi/a/a1/a14/a141/a1412/a1412.htm#roe"/>
    <hyperlink ref="A45" r:id="rId3" display="http://verkkovuosikertomus.sanitec.fi/a/a1/a14/a141/a1412/a1412.htm#korkokate"/>
    <hyperlink ref="A46" r:id="rId4" display="http://verkkovuosikertomus.sanitec.fi/a/a1/a14/a141/a1412/a1412.htm#ovaste"/>
    <hyperlink ref="A47" r:id="rId5" display="http://verkkovuosikertomus.sanitec.fi/a/a1/a14/a141/a1412/a1412.htm#vaste"/>
    <hyperlink ref="A48" r:id="rId6" display="http://verkkovuosikertomus.sanitec.fi/a/a1/a14/a141/a1412/a1412.htm#eps"/>
    <hyperlink ref="A49" r:id="rId7" display="http://verkkovuosikertomus.sanitec.fi/a/a1/a14/a141/a1412/a1412.htm#paaoma"/>
    <hyperlink ref="A50" r:id="rId8" display="http://verkkovuosikertomus.sanitec.fi/a/a1/a14/a141/a1412/a1412.htm#oosake"/>
    <hyperlink ref="A51" r:id="rId9" display="http://verkkovuosikertomus.sanitec.fi/a/a1/a14/a141/a1412/a1412.htm#otulos"/>
    <hyperlink ref="A52" r:id="rId10" display="http://verkkovuosikertomus.sanitec.fi/a/a1/a14/a141/a1412/a1412.htm#eotuotto"/>
    <hyperlink ref="A53" r:id="rId11" display="http://verkkovuosikertomus.sanitec.fi/a/a1/a14/a141/a1412/a1412.htm#pe"/>
  </hyperlinks>
  <printOptions/>
  <pageMargins left="0.75" right="0.75" top="1" bottom="1" header="0.5" footer="0.5"/>
  <pageSetup orientation="portrait" paperSize="9"/>
  <drawing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7"/>
  <sheetViews>
    <sheetView workbookViewId="0" topLeftCell="A67">
      <selection activeCell="A1" sqref="A1:B1"/>
    </sheetView>
  </sheetViews>
  <sheetFormatPr defaultColWidth="9.140625" defaultRowHeight="12.75"/>
  <cols>
    <col min="1" max="1" width="63.57421875" style="0" customWidth="1"/>
    <col min="2" max="2" width="6.00390625" style="0" bestFit="1" customWidth="1"/>
  </cols>
  <sheetData>
    <row r="1" spans="1:2" ht="15">
      <c r="A1" s="35" t="s">
        <v>54</v>
      </c>
      <c r="B1" s="35"/>
    </row>
    <row r="2" spans="1:2" ht="12.75">
      <c r="A2" s="33"/>
      <c r="B2" s="33"/>
    </row>
    <row r="3" spans="1:2" ht="12.75">
      <c r="A3" s="33"/>
      <c r="B3" s="33"/>
    </row>
    <row r="4" spans="1:2" ht="12.75">
      <c r="A4" s="34" t="s">
        <v>55</v>
      </c>
      <c r="B4" s="34"/>
    </row>
    <row r="5" spans="1:2" ht="12.75">
      <c r="A5" s="33"/>
      <c r="B5" s="33"/>
    </row>
    <row r="6" spans="1:2" ht="23.25">
      <c r="A6" s="7" t="s">
        <v>56</v>
      </c>
      <c r="B6" s="32" t="s">
        <v>59</v>
      </c>
    </row>
    <row r="7" spans="1:2" ht="12.75">
      <c r="A7" s="7"/>
      <c r="B7" s="32"/>
    </row>
    <row r="8" spans="1:2" ht="12.75">
      <c r="A8" s="7" t="s">
        <v>57</v>
      </c>
      <c r="B8" s="32"/>
    </row>
    <row r="9" spans="1:2" ht="12.75">
      <c r="A9" s="7" t="s">
        <v>58</v>
      </c>
      <c r="B9" s="32"/>
    </row>
    <row r="10" spans="1:2" ht="12.75">
      <c r="A10" s="33"/>
      <c r="B10" s="33"/>
    </row>
    <row r="11" spans="1:2" ht="12.75">
      <c r="A11" s="34" t="s">
        <v>60</v>
      </c>
      <c r="B11" s="34"/>
    </row>
    <row r="12" spans="1:2" ht="12.75">
      <c r="A12" s="33"/>
      <c r="B12" s="33"/>
    </row>
    <row r="13" spans="1:2" ht="12.75">
      <c r="A13" s="7" t="s">
        <v>61</v>
      </c>
      <c r="B13" s="32" t="s">
        <v>59</v>
      </c>
    </row>
    <row r="14" spans="1:2" ht="12.75">
      <c r="A14" s="7"/>
      <c r="B14" s="32"/>
    </row>
    <row r="15" spans="1:2" ht="12.75">
      <c r="A15" s="7" t="s">
        <v>62</v>
      </c>
      <c r="B15" s="32"/>
    </row>
    <row r="16" spans="1:2" ht="12.75">
      <c r="A16" s="33"/>
      <c r="B16" s="33"/>
    </row>
    <row r="17" spans="1:2" ht="12.75">
      <c r="A17" s="33"/>
      <c r="B17" s="33"/>
    </row>
    <row r="18" spans="1:2" ht="12.75">
      <c r="A18" s="34" t="s">
        <v>63</v>
      </c>
      <c r="B18" s="34"/>
    </row>
    <row r="19" spans="1:2" ht="12.75">
      <c r="A19" s="33"/>
      <c r="B19" s="33"/>
    </row>
    <row r="20" spans="1:2" ht="12.75">
      <c r="A20" s="32" t="s">
        <v>64</v>
      </c>
      <c r="B20" s="32"/>
    </row>
    <row r="21" spans="1:2" ht="12.75">
      <c r="A21" s="32" t="s">
        <v>65</v>
      </c>
      <c r="B21" s="32"/>
    </row>
    <row r="22" spans="1:2" ht="12.75">
      <c r="A22" s="32"/>
      <c r="B22" s="32"/>
    </row>
    <row r="23" spans="1:2" ht="12.75">
      <c r="A23" s="32" t="s">
        <v>66</v>
      </c>
      <c r="B23" s="32"/>
    </row>
    <row r="24" spans="1:2" ht="12.75">
      <c r="A24" s="33"/>
      <c r="B24" s="33"/>
    </row>
    <row r="25" spans="1:2" ht="12.75">
      <c r="A25" s="34" t="s">
        <v>36</v>
      </c>
      <c r="B25" s="34"/>
    </row>
    <row r="26" spans="1:2" ht="12.75">
      <c r="A26" s="33"/>
      <c r="B26" s="33"/>
    </row>
    <row r="27" spans="1:2" ht="12.75">
      <c r="A27" s="1"/>
      <c r="B27" s="32" t="s">
        <v>59</v>
      </c>
    </row>
    <row r="28" spans="1:2" ht="12.75">
      <c r="A28" s="7" t="s">
        <v>67</v>
      </c>
      <c r="B28" s="32"/>
    </row>
    <row r="29" spans="1:2" ht="12.75">
      <c r="A29" s="7"/>
      <c r="B29" s="32"/>
    </row>
    <row r="30" spans="1:2" ht="12.75">
      <c r="A30" s="7" t="s">
        <v>68</v>
      </c>
      <c r="B30" s="32"/>
    </row>
    <row r="31" spans="1:2" ht="12.75">
      <c r="A31" s="33"/>
      <c r="B31" s="33"/>
    </row>
    <row r="32" spans="1:2" ht="12.75">
      <c r="A32" s="33"/>
      <c r="B32" s="33"/>
    </row>
    <row r="33" spans="1:2" ht="12.75">
      <c r="A33" s="34" t="s">
        <v>37</v>
      </c>
      <c r="B33" s="34"/>
    </row>
    <row r="34" spans="1:2" ht="12.75">
      <c r="A34" s="33"/>
      <c r="B34" s="33"/>
    </row>
    <row r="35" spans="1:2" ht="12.75">
      <c r="A35" s="32" t="s">
        <v>69</v>
      </c>
      <c r="B35" s="32"/>
    </row>
    <row r="36" spans="1:2" ht="12.75">
      <c r="A36" s="32"/>
      <c r="B36" s="32"/>
    </row>
    <row r="37" spans="1:2" ht="12.75">
      <c r="A37" s="32" t="s">
        <v>70</v>
      </c>
      <c r="B37" s="32"/>
    </row>
    <row r="38" spans="1:2" ht="12.75">
      <c r="A38" s="33"/>
      <c r="B38" s="33"/>
    </row>
    <row r="39" spans="1:2" ht="12.75">
      <c r="A39" s="34" t="s">
        <v>71</v>
      </c>
      <c r="B39" s="34"/>
    </row>
    <row r="40" spans="1:2" ht="12.75">
      <c r="A40" s="33"/>
      <c r="B40" s="33"/>
    </row>
    <row r="41" spans="1:2" ht="12.75">
      <c r="A41" s="32" t="s">
        <v>72</v>
      </c>
      <c r="B41" s="32"/>
    </row>
    <row r="42" spans="1:2" ht="12.75">
      <c r="A42" s="32"/>
      <c r="B42" s="32"/>
    </row>
    <row r="43" spans="1:2" ht="12.75">
      <c r="A43" s="32" t="s">
        <v>73</v>
      </c>
      <c r="B43" s="32"/>
    </row>
    <row r="44" spans="1:2" ht="12.75">
      <c r="A44" s="33"/>
      <c r="B44" s="33"/>
    </row>
    <row r="45" spans="1:2" ht="12.75">
      <c r="A45" s="33"/>
      <c r="B45" s="33"/>
    </row>
    <row r="46" spans="1:2" ht="12.75">
      <c r="A46" s="34" t="s">
        <v>39</v>
      </c>
      <c r="B46" s="34"/>
    </row>
    <row r="47" spans="1:2" ht="12.75">
      <c r="A47" s="33"/>
      <c r="B47" s="33"/>
    </row>
    <row r="48" spans="1:2" ht="12.75">
      <c r="A48" s="32" t="s">
        <v>23</v>
      </c>
      <c r="B48" s="32"/>
    </row>
    <row r="49" spans="1:2" ht="12.75">
      <c r="A49" s="32"/>
      <c r="B49" s="32"/>
    </row>
    <row r="50" spans="1:2" ht="12.75">
      <c r="A50" s="32" t="s">
        <v>74</v>
      </c>
      <c r="B50" s="32"/>
    </row>
    <row r="51" spans="1:2" ht="12.75">
      <c r="A51" s="33"/>
      <c r="B51" s="33"/>
    </row>
    <row r="52" spans="1:2" ht="12.75">
      <c r="A52" s="34" t="s">
        <v>75</v>
      </c>
      <c r="B52" s="34"/>
    </row>
    <row r="53" spans="1:2" ht="12.75">
      <c r="A53" s="33"/>
      <c r="B53" s="33"/>
    </row>
    <row r="54" spans="1:2" ht="12.75">
      <c r="A54" s="32" t="s">
        <v>76</v>
      </c>
      <c r="B54" s="32"/>
    </row>
    <row r="55" spans="1:2" ht="12.75">
      <c r="A55" s="32"/>
      <c r="B55" s="32"/>
    </row>
    <row r="56" spans="1:2" ht="12.75">
      <c r="A56" s="32" t="s">
        <v>77</v>
      </c>
      <c r="B56" s="32"/>
    </row>
    <row r="57" spans="1:2" ht="12.75">
      <c r="A57" s="33"/>
      <c r="B57" s="33"/>
    </row>
    <row r="58" spans="1:2" ht="12.75">
      <c r="A58" s="34" t="s">
        <v>78</v>
      </c>
      <c r="B58" s="34"/>
    </row>
    <row r="59" spans="1:2" ht="12.75">
      <c r="A59" s="33"/>
      <c r="B59" s="33"/>
    </row>
    <row r="60" spans="1:2" ht="12.75">
      <c r="A60" s="7" t="s">
        <v>76</v>
      </c>
      <c r="B60" s="32" t="s">
        <v>59</v>
      </c>
    </row>
    <row r="61" spans="1:2" ht="12.75">
      <c r="A61" s="7"/>
      <c r="B61" s="32"/>
    </row>
    <row r="62" spans="1:2" ht="12.75">
      <c r="A62" s="7" t="s">
        <v>61</v>
      </c>
      <c r="B62" s="32"/>
    </row>
    <row r="63" spans="1:2" ht="12.75">
      <c r="A63" s="7" t="s">
        <v>79</v>
      </c>
      <c r="B63" s="32"/>
    </row>
    <row r="64" spans="1:2" ht="12.75">
      <c r="A64" s="33"/>
      <c r="B64" s="33"/>
    </row>
    <row r="65" spans="1:2" ht="12.75">
      <c r="A65" s="33"/>
      <c r="B65" s="33"/>
    </row>
    <row r="66" spans="1:2" ht="12.75">
      <c r="A66" s="34" t="s">
        <v>80</v>
      </c>
      <c r="B66" s="34"/>
    </row>
    <row r="67" spans="1:2" ht="12.75">
      <c r="A67" s="33"/>
      <c r="B67" s="33"/>
    </row>
    <row r="68" spans="1:2" ht="12.75">
      <c r="A68" s="7" t="s">
        <v>75</v>
      </c>
      <c r="B68" s="32" t="s">
        <v>59</v>
      </c>
    </row>
    <row r="69" spans="1:2" ht="12.75">
      <c r="A69" s="7"/>
      <c r="B69" s="32"/>
    </row>
    <row r="70" spans="1:2" ht="12.75">
      <c r="A70" s="7" t="s">
        <v>81</v>
      </c>
      <c r="B70" s="32"/>
    </row>
    <row r="71" spans="1:2" ht="12.75">
      <c r="A71" s="33"/>
      <c r="B71" s="33"/>
    </row>
    <row r="72" spans="1:2" ht="12.75">
      <c r="A72" s="33"/>
      <c r="B72" s="33"/>
    </row>
    <row r="73" spans="1:2" ht="12.75">
      <c r="A73" s="34" t="s">
        <v>82</v>
      </c>
      <c r="B73" s="34"/>
    </row>
    <row r="74" spans="1:2" ht="12.75">
      <c r="A74" s="33"/>
      <c r="B74" s="33"/>
    </row>
    <row r="75" spans="1:2" ht="12.75">
      <c r="A75" s="32" t="s">
        <v>83</v>
      </c>
      <c r="B75" s="32"/>
    </row>
    <row r="76" spans="1:2" ht="12.75">
      <c r="A76" s="32"/>
      <c r="B76" s="32"/>
    </row>
    <row r="77" spans="1:2" ht="12.75">
      <c r="A77" s="36" t="s">
        <v>71</v>
      </c>
      <c r="B77" s="36"/>
    </row>
  </sheetData>
  <mergeCells count="64">
    <mergeCell ref="A74:B74"/>
    <mergeCell ref="A75:B75"/>
    <mergeCell ref="A76:B76"/>
    <mergeCell ref="A77:B77"/>
    <mergeCell ref="A67:B67"/>
    <mergeCell ref="A71:B71"/>
    <mergeCell ref="A72:B72"/>
    <mergeCell ref="A73:B73"/>
    <mergeCell ref="B68:B70"/>
    <mergeCell ref="A59:B59"/>
    <mergeCell ref="A64:B64"/>
    <mergeCell ref="A65:B65"/>
    <mergeCell ref="A66:B66"/>
    <mergeCell ref="B60:B63"/>
    <mergeCell ref="A55:B55"/>
    <mergeCell ref="A56:B56"/>
    <mergeCell ref="A57:B57"/>
    <mergeCell ref="A58:B58"/>
    <mergeCell ref="A51:B51"/>
    <mergeCell ref="A52:B52"/>
    <mergeCell ref="A53:B53"/>
    <mergeCell ref="A54:B54"/>
    <mergeCell ref="A47:B47"/>
    <mergeCell ref="A48:B48"/>
    <mergeCell ref="A49:B49"/>
    <mergeCell ref="A50:B50"/>
    <mergeCell ref="A43:B43"/>
    <mergeCell ref="A44:B44"/>
    <mergeCell ref="A45:B45"/>
    <mergeCell ref="A46:B46"/>
    <mergeCell ref="A39:B39"/>
    <mergeCell ref="A40:B40"/>
    <mergeCell ref="A41:B41"/>
    <mergeCell ref="A42:B42"/>
    <mergeCell ref="A35:B35"/>
    <mergeCell ref="A36:B36"/>
    <mergeCell ref="A37:B37"/>
    <mergeCell ref="A38:B38"/>
    <mergeCell ref="A31:B31"/>
    <mergeCell ref="A32:B32"/>
    <mergeCell ref="A33:B33"/>
    <mergeCell ref="A34:B34"/>
    <mergeCell ref="A23:B23"/>
    <mergeCell ref="A24:B24"/>
    <mergeCell ref="A25:B25"/>
    <mergeCell ref="A26:B26"/>
    <mergeCell ref="A1:B1"/>
    <mergeCell ref="A2:B2"/>
    <mergeCell ref="A3:B3"/>
    <mergeCell ref="A4:B4"/>
    <mergeCell ref="A5:B5"/>
    <mergeCell ref="A10:B10"/>
    <mergeCell ref="A11:B11"/>
    <mergeCell ref="A12:B12"/>
    <mergeCell ref="A16:B16"/>
    <mergeCell ref="B6:B9"/>
    <mergeCell ref="B13:B15"/>
    <mergeCell ref="B27:B30"/>
    <mergeCell ref="A17:B17"/>
    <mergeCell ref="A18:B18"/>
    <mergeCell ref="A19:B19"/>
    <mergeCell ref="A20:B20"/>
    <mergeCell ref="A21:B21"/>
    <mergeCell ref="A22:B2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Amador</dc:creator>
  <cp:keywords/>
  <dc:description/>
  <cp:lastModifiedBy>Pedro Amador</cp:lastModifiedBy>
  <dcterms:created xsi:type="dcterms:W3CDTF">2003-01-13T16:59:22Z</dcterms:created>
  <dcterms:modified xsi:type="dcterms:W3CDTF">2003-01-17T08:55:16Z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1204962806</vt:i4>
  </property>
  <property fmtid="{D5CDD505-2E9C-101B-9397-08002B2CF9AE}" pid="3" name="_EmailSubject">
    <vt:lpwstr>Cosas que llevamos de Roca</vt:lpwstr>
  </property>
  <property fmtid="{D5CDD505-2E9C-101B-9397-08002B2CF9AE}" pid="4" name="_AuthorEmail">
    <vt:lpwstr>pamador@baan.com</vt:lpwstr>
  </property>
  <property fmtid="{D5CDD505-2E9C-101B-9397-08002B2CF9AE}" pid="5" name="_AuthorEmailDisplayName">
    <vt:lpwstr>Pedro Amador</vt:lpwstr>
  </property>
  <property fmtid="{D5CDD505-2E9C-101B-9397-08002B2CF9AE}" pid="6" name="_ReviewingToolsShownOnce">
    <vt:lpwstr/>
  </property>
</Properties>
</file>